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E32" i="3" s="1"/>
  <c r="H25" i="7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/>
  <c r="I80"/>
  <c r="C40"/>
  <c r="C20" s="1"/>
  <c r="C60"/>
  <c r="D10" i="14"/>
  <c r="C59" i="3"/>
  <c r="E79"/>
  <c r="E19" s="1"/>
  <c r="G79"/>
  <c r="I79"/>
  <c r="I19" s="1"/>
  <c r="H39"/>
  <c r="H19" s="1"/>
  <c r="F39"/>
  <c r="F19" s="1"/>
  <c r="C39"/>
  <c r="C19" s="1"/>
  <c r="C58"/>
  <c r="C78"/>
  <c r="H18"/>
  <c r="E78"/>
  <c r="G78"/>
  <c r="G18" s="1"/>
  <c r="I78"/>
  <c r="I18" s="1"/>
  <c r="E38"/>
  <c r="E18" s="1"/>
  <c r="C57"/>
  <c r="E77"/>
  <c r="G77"/>
  <c r="I77"/>
  <c r="H37"/>
  <c r="H17" s="1"/>
  <c r="F37"/>
  <c r="F17" s="1"/>
  <c r="C37"/>
  <c r="C17" s="1"/>
  <c r="D10" i="11"/>
  <c r="E76" i="3"/>
  <c r="G76"/>
  <c r="G16" s="1"/>
  <c r="I76"/>
  <c r="I16" s="1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D10" i="10"/>
  <c r="D11"/>
  <c r="C75" i="3"/>
  <c r="E74"/>
  <c r="G74"/>
  <c r="G14" s="1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4" i="3"/>
  <c r="I20"/>
  <c r="G21"/>
  <c r="E16"/>
  <c r="F18"/>
  <c r="D7" i="8"/>
  <c r="C73" i="3" s="1"/>
  <c r="I32"/>
  <c r="E51"/>
  <c r="D6" i="4" l="1"/>
  <c r="C49" i="3" s="1"/>
  <c r="D6" i="2"/>
  <c r="C48" i="3" s="1"/>
  <c r="D7" i="7"/>
  <c r="C72" i="3" s="1"/>
  <c r="D7" i="6"/>
  <c r="C71" i="3" s="1"/>
  <c r="D7" i="5"/>
  <c r="C70" i="3" s="1"/>
  <c r="D7" i="4"/>
  <c r="C69" i="3" s="1"/>
  <c r="D7" i="2"/>
  <c r="C68" i="3" s="1"/>
  <c r="D6" i="7"/>
  <c r="C52" i="3" s="1"/>
  <c r="D6" i="6"/>
  <c r="C51" i="3" s="1"/>
  <c r="D6" i="5"/>
  <c r="C50" i="3" s="1"/>
  <c r="I9"/>
  <c r="H9"/>
  <c r="G9"/>
  <c r="F9"/>
  <c r="E9"/>
  <c r="F12"/>
  <c r="D5" i="6"/>
  <c r="C31" i="3" s="1"/>
  <c r="E11"/>
  <c r="D5" i="5"/>
  <c r="C30" i="3" s="1"/>
  <c r="D5" i="4"/>
  <c r="C29" i="3" s="1"/>
  <c r="C15"/>
  <c r="C18"/>
  <c r="E2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D80" l="1"/>
  <c r="E7" i="15" s="1"/>
  <c r="D82" i="3"/>
  <c r="E7" i="17" s="1"/>
  <c r="D10" i="2"/>
  <c r="D11" s="1"/>
  <c r="D70" i="3"/>
  <c r="E7" i="5" s="1"/>
  <c r="J71" i="3"/>
  <c r="J77"/>
  <c r="J72"/>
  <c r="J74"/>
  <c r="J58"/>
  <c r="D51"/>
  <c r="E6" i="6" s="1"/>
  <c r="J57" i="3"/>
  <c r="D58"/>
  <c r="E6" i="13" s="1"/>
  <c r="D60" i="3"/>
  <c r="E6" i="15" s="1"/>
  <c r="J50" i="3"/>
  <c r="J62"/>
  <c r="D62"/>
  <c r="E6" i="17" s="1"/>
  <c r="J51" i="3"/>
  <c r="J54"/>
  <c r="D61"/>
  <c r="E6" i="16" s="1"/>
  <c r="J56" i="3"/>
  <c r="D56"/>
  <c r="E6" i="11" s="1"/>
  <c r="D49" i="3"/>
  <c r="E6" i="4" s="1"/>
  <c r="D59" i="3"/>
  <c r="E6" i="14" s="1"/>
  <c r="J59" i="3"/>
  <c r="J53"/>
  <c r="J61"/>
  <c r="D48"/>
  <c r="E6" i="2" s="1"/>
  <c r="D50" i="3"/>
  <c r="E6" i="5" s="1"/>
  <c r="J52" i="3"/>
  <c r="J55"/>
  <c r="D53"/>
  <c r="E6" i="8" s="1"/>
  <c r="D54" i="3"/>
  <c r="E6" i="9" s="1"/>
  <c r="D55" i="3"/>
  <c r="E6" i="10" s="1"/>
  <c r="D9" i="6"/>
  <c r="D10"/>
  <c r="D11" s="1"/>
  <c r="D9" i="5"/>
  <c r="D10"/>
  <c r="C10" i="3" s="1"/>
  <c r="D9" i="4"/>
  <c r="D10"/>
  <c r="D9" i="2"/>
  <c r="J73" i="3"/>
  <c r="J81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C11"/>
  <c r="D11" i="5"/>
  <c r="D11" i="4"/>
  <c r="C9" i="3"/>
  <c r="D39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<sst xmlns="http://schemas.openxmlformats.org/spreadsheetml/2006/main" count="1296" uniqueCount="95">
  <si>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</si>
  <si>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</si>
  <si>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</si>
  <si>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</si>
  <si>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</si>
  <si>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</si>
  <si>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</si>
  <si>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</si>
  <si>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</si>
  <si>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</si>
  <si>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</si>
  <si>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</si>
  <si>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</si>
  <si>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</si>
  <si>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</si>
  <si>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</si>
  <si>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</si>
  <si>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</si>
  <si>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</si>
  <si>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</si>
  <si>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</si>
  <si>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</si>
  <si>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</si>
  <si>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</si>
  <si>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</si>
  <si>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</si>
  <si>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</si>
  <si>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</si>
  <si>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</si>
  <si>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</si>
  <si>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</si>
  <si>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</si>
  <si>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</si>
  <si>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</si>
  <si>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</si>
  <si>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</si>
  <si>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</si>
  <si>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</si>
  <si>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</si>
  <si>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</si>
  <si>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</si>
  <si>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</si>
  <si>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</si>
  <si>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</si>
  <si>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</si>
  <si>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</si>
  <si>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</si>
  <si>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</si>
  <si>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</si>
  <si>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</si>
  <si>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</si>
  <si>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</si>
  <si>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</si>
  <si>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</si>
  <si>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</si>
  <si>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</si>
  <si>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</si>
  <si>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</si>
  <si>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</si>
  <si>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</si>
  <si>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</si>
  <si>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</si>
  <si>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</si>
  <si>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</si>
  <si>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</si>
  <si>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</si>
  <si>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</si>
  <si>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</si>
  <si>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</si>
  <si>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</si>
  <si>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</si>
  <si>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</si>
  <si>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</si>
  <si>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</si>
  <si>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</si>
  <si>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</si>
  <si>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</si>
  <si>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</si>
  <si>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</si>
  <si>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</si>
  <si>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</si>
  <si>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</si>
  <si>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</si>
  <si>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</si>
  <si>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</si>
  <si>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</si>
  <si>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Forssa</t>
  </si>
  <si>
    <t>Kierros 1</t>
  </si>
  <si>
    <t>Kierros 2</t>
  </si>
  <si>
    <t>Kierros 3</t>
  </si>
  <si>
    <t>Juho Heikkilä</t>
  </si>
  <si>
    <t>Ari Holmström</t>
  </si>
  <si>
    <t>Anssi Aunola</t>
  </si>
  <si>
    <t>Markus</t>
  </si>
  <si>
    <t>Timo Keränen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</si>
</sst>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  <xf numFmtId="0" fontId="2" fillId="2" borderId="4" xfId="0" applyFont="1" applyFill="1" applyBorder="1"/>
    <xf numFmtId="0" fontId="0" fillId="0" borderId="0" xfId="0" applyFill="1" applyBorder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C11" sqref="C11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7" t="s">
        <v>86</v>
      </c>
    </row>
    <row r="5" spans="1:8">
      <c r="A5" s="1" t="s">
        <v>1</v>
      </c>
      <c r="B5" s="12">
        <v>40019</v>
      </c>
    </row>
    <row r="6" spans="1:8">
      <c r="A6" s="1" t="s">
        <v>45</v>
      </c>
      <c r="B6" t="s">
        <v>64</v>
      </c>
    </row>
    <row r="8" spans="1:8">
      <c r="A8" s="59" t="s">
        <v>3</v>
      </c>
      <c r="B8" s="59"/>
      <c r="D8" s="59" t="s">
        <v>47</v>
      </c>
      <c r="E8" s="59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8" t="s">
        <v>90</v>
      </c>
    </row>
    <row r="11" spans="1:8">
      <c r="A11" s="1" t="s">
        <v>5</v>
      </c>
      <c r="B11" s="58" t="s">
        <v>91</v>
      </c>
    </row>
    <row r="12" spans="1:8">
      <c r="A12" s="1" t="s">
        <v>6</v>
      </c>
      <c r="B12" s="58" t="s">
        <v>92</v>
      </c>
    </row>
    <row r="13" spans="1:8">
      <c r="A13" s="1" t="s">
        <v>7</v>
      </c>
      <c r="B13" s="58" t="s">
        <v>93</v>
      </c>
    </row>
    <row r="14" spans="1:8">
      <c r="A14" s="1" t="s">
        <v>8</v>
      </c>
      <c r="B14" s="58" t="s">
        <v>94</v>
      </c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L82"/>
  <sheetViews>
    <sheetView tabSelected="1" topLeftCell="C21" workbookViewId="0">
      <selection activeCell="L27" sqref="L27:M31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Forssa</v>
      </c>
      <c r="C4" s="1" t="s">
        <v>1</v>
      </c>
      <c r="D4" s="29">
        <f>Kilpailu!B5</f>
        <v>40019</v>
      </c>
      <c r="E4" s="1" t="s">
        <v>2</v>
      </c>
      <c r="F4" s="60" t="str">
        <f>Kilpailu!B6</f>
        <v>F3C-A</v>
      </c>
      <c r="G4" s="60"/>
      <c r="H4" s="60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Juho Heikkilä</v>
      </c>
      <c r="C8" s="23">
        <f>SUM(C28,C48,C68)-'1'!D10</f>
        <v>366.5</v>
      </c>
      <c r="D8" s="25">
        <f>SUM(D28,D48,D68)-'1'!E10</f>
        <v>1536.3724283453491</v>
      </c>
      <c r="E8" s="23">
        <f>SUM(E28,E48,E68)</f>
        <v>125</v>
      </c>
      <c r="F8" s="23">
        <f>SUM(F28,F48,F68)</f>
        <v>121.5</v>
      </c>
      <c r="G8" s="23">
        <f>SUM(G28,G48,G68)</f>
        <v>120</v>
      </c>
      <c r="H8" s="23">
        <f>SUM(H28,H48,H68)</f>
        <v>0</v>
      </c>
      <c r="I8" s="23">
        <f>SUM(I28,I48,I68)</f>
        <v>210</v>
      </c>
      <c r="J8" s="25">
        <f>LARGE(D$8:D$22,1)-D8</f>
        <v>463.62757165465086</v>
      </c>
    </row>
    <row r="9" spans="1:10">
      <c r="A9" s="24" t="s">
        <v>5</v>
      </c>
      <c r="B9" s="23" t="str">
        <f>Kilpailu!B$11</f>
        <v>Ari Holmström</v>
      </c>
      <c r="C9" s="23">
        <f>SUM(C29,C49,C69)-'2'!D10</f>
        <v>477</v>
      </c>
      <c r="D9" s="25">
        <f>SUM(D29,D49,D69)-'2'!E10</f>
        <v>2000</v>
      </c>
      <c r="E9" s="23">
        <f t="shared" ref="E9:I22" si="0">SUM(E29,E49,E69)</f>
        <v>168.5</v>
      </c>
      <c r="F9" s="23">
        <f t="shared" si="0"/>
        <v>148.5</v>
      </c>
      <c r="G9" s="23">
        <f t="shared" si="0"/>
        <v>160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0</v>
      </c>
    </row>
    <row r="10" spans="1:10">
      <c r="A10" s="24" t="s">
        <v>6</v>
      </c>
      <c r="B10" s="23" t="str">
        <f>Kilpailu!B$12</f>
        <v>Anssi Aunola</v>
      </c>
      <c r="C10" s="23">
        <f>SUM(C30,C50,C70)-'3'!D10</f>
        <v>411</v>
      </c>
      <c r="D10" s="25">
        <f>SUM(D30,D50,D70)-'3'!E10</f>
        <v>1724.0109020573236</v>
      </c>
      <c r="E10" s="23">
        <f t="shared" si="0"/>
        <v>149</v>
      </c>
      <c r="F10" s="23">
        <f t="shared" si="0"/>
        <v>135</v>
      </c>
      <c r="G10" s="23">
        <f t="shared" si="0"/>
        <v>127</v>
      </c>
      <c r="H10" s="23">
        <f t="shared" si="0"/>
        <v>0</v>
      </c>
      <c r="I10" s="23">
        <f t="shared" si="0"/>
        <v>210</v>
      </c>
      <c r="J10" s="25">
        <f t="shared" si="1"/>
        <v>275.98909794267638</v>
      </c>
    </row>
    <row r="11" spans="1:10">
      <c r="A11" s="24" t="s">
        <v>7</v>
      </c>
      <c r="B11" s="23" t="str">
        <f>Kilpailu!B$13</f>
        <v>Markus</v>
      </c>
      <c r="C11" s="23">
        <f>SUM(C31,C51,C71)-'4'!D10</f>
        <v>157</v>
      </c>
      <c r="D11" s="25">
        <f>SUM(D31,D51,D71)-'4'!E10</f>
        <v>660.69984174432921</v>
      </c>
      <c r="E11" s="23">
        <f t="shared" si="0"/>
        <v>48.5</v>
      </c>
      <c r="F11" s="23">
        <f t="shared" si="0"/>
        <v>58.5</v>
      </c>
      <c r="G11" s="23">
        <f t="shared" si="0"/>
        <v>50</v>
      </c>
      <c r="H11" s="23">
        <f t="shared" si="0"/>
        <v>0</v>
      </c>
      <c r="I11" s="23">
        <f t="shared" si="0"/>
        <v>210</v>
      </c>
      <c r="J11" s="25">
        <f t="shared" si="1"/>
        <v>1339.3001582556708</v>
      </c>
    </row>
    <row r="12" spans="1:10">
      <c r="A12" s="24" t="s">
        <v>8</v>
      </c>
      <c r="B12" s="23" t="str">
        <f>Kilpailu!B$14</f>
        <v>Timo Keränen</v>
      </c>
      <c r="C12" s="23">
        <f>SUM(C32,C52,C72)-'5'!D10</f>
        <v>352.5</v>
      </c>
      <c r="D12" s="25">
        <f>SUM(D32,D52,D72)-'5'!E10</f>
        <v>1479.1981712678039</v>
      </c>
      <c r="E12" s="23">
        <f t="shared" si="0"/>
        <v>121.5</v>
      </c>
      <c r="F12" s="23">
        <f t="shared" si="0"/>
        <v>120</v>
      </c>
      <c r="G12" s="23">
        <f t="shared" si="0"/>
        <v>111</v>
      </c>
      <c r="H12" s="23">
        <f t="shared" si="0"/>
        <v>0</v>
      </c>
      <c r="I12" s="23">
        <f t="shared" si="0"/>
        <v>210</v>
      </c>
      <c r="J12" s="25">
        <f t="shared" si="1"/>
        <v>520.8018287321961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2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2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2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2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2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2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2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2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2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2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  <c r="L27" s="61"/>
    </row>
    <row r="28" spans="1:12">
      <c r="A28" s="5" t="s">
        <v>4</v>
      </c>
      <c r="B28" s="6" t="str">
        <f>Kilpailu!B$10</f>
        <v>Juho Heikkilä</v>
      </c>
      <c r="C28" s="6">
        <f>'1'!D$5</f>
        <v>188.5</v>
      </c>
      <c r="D28" s="20">
        <f>C28/LARGE(C$28:C$42,1)*1000</f>
        <v>778.9256198347108</v>
      </c>
      <c r="E28" s="6">
        <f>'1'!C$26</f>
        <v>60.5</v>
      </c>
      <c r="F28" s="6">
        <f>'1'!D$26</f>
        <v>63</v>
      </c>
      <c r="G28" s="6">
        <f>'1'!E$26</f>
        <v>65</v>
      </c>
      <c r="H28" s="6">
        <f>'1'!F$26</f>
        <v>0</v>
      </c>
      <c r="I28" s="6">
        <f>'1'!G$26</f>
        <v>100</v>
      </c>
      <c r="J28" s="6">
        <f>LARGE(C$28:C$42,1)-C28</f>
        <v>53.5</v>
      </c>
      <c r="L28" s="58"/>
    </row>
    <row r="29" spans="1:12">
      <c r="A29" s="5" t="s">
        <v>5</v>
      </c>
      <c r="B29" s="6" t="str">
        <f>Kilpailu!B$11</f>
        <v>Ari Holmström</v>
      </c>
      <c r="C29" s="6">
        <f>'2'!D$5</f>
        <v>242</v>
      </c>
      <c r="D29" s="20">
        <f t="shared" ref="D29:D42" si="4">C29/LARGE(C$28:C$42,1)*1000</f>
        <v>1000</v>
      </c>
      <c r="E29" s="6">
        <f>'2'!C$26</f>
        <v>86</v>
      </c>
      <c r="F29" s="6">
        <f>'2'!D$26</f>
        <v>76</v>
      </c>
      <c r="G29" s="6">
        <f>'2'!E$26</f>
        <v>80</v>
      </c>
      <c r="H29" s="6">
        <f>'2'!F$26</f>
        <v>0</v>
      </c>
      <c r="I29" s="6">
        <f>'2'!G$26</f>
        <v>100</v>
      </c>
      <c r="J29" s="6">
        <f t="shared" ref="J29:J42" si="5">LARGE(C$28:C$42,1)-C29</f>
        <v>0</v>
      </c>
      <c r="L29" s="58"/>
    </row>
    <row r="30" spans="1:12">
      <c r="A30" s="5" t="s">
        <v>6</v>
      </c>
      <c r="B30" s="6" t="str">
        <f>Kilpailu!B$12</f>
        <v>Anssi Aunola</v>
      </c>
      <c r="C30" s="6">
        <f>'3'!D$5</f>
        <v>202.5</v>
      </c>
      <c r="D30" s="20">
        <f t="shared" si="4"/>
        <v>836.77685950413229</v>
      </c>
      <c r="E30" s="6">
        <f>'3'!C$26</f>
        <v>73</v>
      </c>
      <c r="F30" s="6">
        <f>'3'!D$26</f>
        <v>68.5</v>
      </c>
      <c r="G30" s="6">
        <f>'3'!E$26</f>
        <v>61</v>
      </c>
      <c r="H30" s="6">
        <f>'3'!F$26</f>
        <v>0</v>
      </c>
      <c r="I30" s="6">
        <f>'3'!G$26</f>
        <v>100</v>
      </c>
      <c r="J30" s="6">
        <f t="shared" si="5"/>
        <v>39.5</v>
      </c>
      <c r="L30" s="62"/>
    </row>
    <row r="31" spans="1:12">
      <c r="A31" s="5" t="s">
        <v>7</v>
      </c>
      <c r="B31" s="6" t="str">
        <f>Kilpailu!B$13</f>
        <v>Markus</v>
      </c>
      <c r="C31" s="6">
        <f>'4'!D$5</f>
        <v>60</v>
      </c>
      <c r="D31" s="20">
        <f t="shared" si="4"/>
        <v>247.93388429752068</v>
      </c>
      <c r="E31" s="6">
        <f>'4'!C$26</f>
        <v>16.5</v>
      </c>
      <c r="F31" s="6">
        <f>'4'!D$26</f>
        <v>25</v>
      </c>
      <c r="G31" s="6">
        <f>'4'!E$26</f>
        <v>18.5</v>
      </c>
      <c r="H31" s="6">
        <f>'4'!F$26</f>
        <v>0</v>
      </c>
      <c r="I31" s="6">
        <f>'4'!G$26</f>
        <v>100</v>
      </c>
      <c r="J31" s="6">
        <f t="shared" si="5"/>
        <v>182</v>
      </c>
      <c r="L31" s="62"/>
    </row>
    <row r="32" spans="1:12">
      <c r="A32" s="5" t="s">
        <v>8</v>
      </c>
      <c r="B32" s="6" t="str">
        <f>Kilpailu!B$14</f>
        <v>Timo Keränen</v>
      </c>
      <c r="C32" s="6">
        <f>'5'!D$5</f>
        <v>169</v>
      </c>
      <c r="D32" s="20">
        <f t="shared" si="4"/>
        <v>698.34710743801656</v>
      </c>
      <c r="E32" s="6">
        <f>'5'!C$26</f>
        <v>59</v>
      </c>
      <c r="F32" s="6">
        <f>'5'!D$26</f>
        <v>57</v>
      </c>
      <c r="G32" s="6">
        <f>'5'!E$26</f>
        <v>53</v>
      </c>
      <c r="H32" s="6">
        <f>'5'!F$26</f>
        <v>0</v>
      </c>
      <c r="I32" s="6">
        <f>'5'!G$26</f>
        <v>100</v>
      </c>
      <c r="J32" s="6">
        <f t="shared" si="5"/>
        <v>73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242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242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242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242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242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242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242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242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242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242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Juho Heikkilä</v>
      </c>
      <c r="C48" s="17">
        <f>'1'!D$6</f>
        <v>178</v>
      </c>
      <c r="D48" s="21">
        <f>C48/LARGE(C$48:C$62,1)*1000</f>
        <v>757.44680851063833</v>
      </c>
      <c r="E48" s="17">
        <f>'1'!C$42</f>
        <v>64.5</v>
      </c>
      <c r="F48" s="17">
        <f>'1'!D$42</f>
        <v>58.5</v>
      </c>
      <c r="G48" s="17">
        <f>'1'!E$42</f>
        <v>55</v>
      </c>
      <c r="H48" s="17">
        <f>'1'!F$42</f>
        <v>0</v>
      </c>
      <c r="I48" s="17">
        <f>'1'!G$42</f>
        <v>100</v>
      </c>
      <c r="J48" s="17">
        <f>LARGE(C$48:C$62,1)-C48</f>
        <v>57</v>
      </c>
    </row>
    <row r="49" spans="1:10">
      <c r="A49" s="18" t="s">
        <v>5</v>
      </c>
      <c r="B49" s="17" t="str">
        <f>Kilpailu!B$11</f>
        <v>Ari Holmström</v>
      </c>
      <c r="C49" s="17">
        <f>'2'!D$6</f>
        <v>235</v>
      </c>
      <c r="D49" s="21">
        <f t="shared" ref="D49:D62" si="6">C49/LARGE(C$48:C$62,1)*1000</f>
        <v>1000</v>
      </c>
      <c r="E49" s="17">
        <f>'2'!C$42</f>
        <v>82.5</v>
      </c>
      <c r="F49" s="17">
        <f>'2'!D$42</f>
        <v>72.5</v>
      </c>
      <c r="G49" s="17">
        <f>'2'!E$42</f>
        <v>80</v>
      </c>
      <c r="H49" s="17">
        <f>'2'!F$42</f>
        <v>0</v>
      </c>
      <c r="I49" s="17">
        <f>'2'!G$42</f>
        <v>100</v>
      </c>
      <c r="J49" s="17">
        <f t="shared" ref="J49:J62" si="7">LARGE(C$48:C$62,1)-C49</f>
        <v>0</v>
      </c>
    </row>
    <row r="50" spans="1:10">
      <c r="A50" s="18" t="s">
        <v>6</v>
      </c>
      <c r="B50" s="17" t="str">
        <f>Kilpailu!B$12</f>
        <v>Anssi Aunola</v>
      </c>
      <c r="C50" s="17">
        <f>'3'!D$6</f>
        <v>208.5</v>
      </c>
      <c r="D50" s="21">
        <f t="shared" si="6"/>
        <v>887.23404255319144</v>
      </c>
      <c r="E50" s="17">
        <f>'3'!C$42</f>
        <v>76</v>
      </c>
      <c r="F50" s="17">
        <f>'3'!D$42</f>
        <v>66.5</v>
      </c>
      <c r="G50" s="17">
        <f>'3'!E$42</f>
        <v>66</v>
      </c>
      <c r="H50" s="17">
        <f>'3'!F$42</f>
        <v>0</v>
      </c>
      <c r="I50" s="17">
        <f>'3'!G$42</f>
        <v>100</v>
      </c>
      <c r="J50" s="17">
        <f t="shared" si="7"/>
        <v>26.5</v>
      </c>
    </row>
    <row r="51" spans="1:10">
      <c r="A51" s="18" t="s">
        <v>7</v>
      </c>
      <c r="B51" s="17" t="str">
        <f>Kilpailu!B$13</f>
        <v>Markus</v>
      </c>
      <c r="C51" s="17">
        <f>'4'!D$6</f>
        <v>97</v>
      </c>
      <c r="D51" s="21">
        <f t="shared" si="6"/>
        <v>412.7659574468085</v>
      </c>
      <c r="E51" s="17">
        <f>'4'!C$42</f>
        <v>32</v>
      </c>
      <c r="F51" s="17">
        <f>'4'!D$42</f>
        <v>33.5</v>
      </c>
      <c r="G51" s="17">
        <f>'4'!E$42</f>
        <v>31.5</v>
      </c>
      <c r="H51" s="17">
        <f>'4'!F$42</f>
        <v>0</v>
      </c>
      <c r="I51" s="17">
        <f>'4'!G$42</f>
        <v>100</v>
      </c>
      <c r="J51" s="17">
        <f t="shared" si="7"/>
        <v>138</v>
      </c>
    </row>
    <row r="52" spans="1:10">
      <c r="A52" s="18" t="s">
        <v>8</v>
      </c>
      <c r="B52" s="17" t="str">
        <f>Kilpailu!B$14</f>
        <v>Timo Keränen</v>
      </c>
      <c r="C52" s="17">
        <f>'5'!D$6</f>
        <v>183.5</v>
      </c>
      <c r="D52" s="21">
        <f t="shared" si="6"/>
        <v>780.85106382978722</v>
      </c>
      <c r="E52" s="17">
        <f>'5'!C$42</f>
        <v>62.5</v>
      </c>
      <c r="F52" s="17">
        <f>'5'!D$42</f>
        <v>63</v>
      </c>
      <c r="G52" s="17">
        <f>'5'!E$42</f>
        <v>58</v>
      </c>
      <c r="H52" s="17">
        <f>'5'!F$42</f>
        <v>0</v>
      </c>
      <c r="I52" s="17">
        <f>'5'!G$42</f>
        <v>100</v>
      </c>
      <c r="J52" s="17">
        <f t="shared" si="7"/>
        <v>51.5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235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235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235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235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235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235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235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235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235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235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Juho Heikkilä</v>
      </c>
      <c r="C68" s="11">
        <f>'1'!D$7</f>
        <v>0</v>
      </c>
      <c r="D68" s="22">
        <f>IF(LARGE(C$68:C$82,1)*1000=0,0,C68/LARGE(C$68:C$82,1)*1000)</f>
        <v>0</v>
      </c>
      <c r="E68" s="11">
        <f>'1'!C$48</f>
        <v>0</v>
      </c>
      <c r="F68" s="11">
        <f>'1'!D$48</f>
        <v>0</v>
      </c>
      <c r="G68" s="11">
        <f>'1'!E$48</f>
        <v>0</v>
      </c>
      <c r="H68" s="11">
        <f>'1'!F$48</f>
        <v>0</v>
      </c>
      <c r="I68" s="11">
        <f>'1'!G$48</f>
        <v>10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Ari Holmström</v>
      </c>
      <c r="C69" s="11">
        <f>'2'!D$7</f>
        <v>0</v>
      </c>
      <c r="D69" s="22">
        <f t="shared" ref="D69:D82" si="8">IF(LARGE(C$68:C$82,1)*1000=0,0,C69/LARGE(C$68:C$82,1)*1000)</f>
        <v>0</v>
      </c>
      <c r="E69" s="11">
        <f>'2'!C$49</f>
        <v>0</v>
      </c>
      <c r="F69" s="11">
        <f>'2'!D$49</f>
        <v>0</v>
      </c>
      <c r="G69" s="11">
        <f>'2'!E$49</f>
        <v>0</v>
      </c>
      <c r="H69" s="11">
        <f>'2'!F$49</f>
        <v>0</v>
      </c>
      <c r="I69" s="11">
        <f>'2'!G$49</f>
        <v>10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Anssi Aunola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10</v>
      </c>
      <c r="J70" s="11">
        <f t="shared" si="9"/>
        <v>0</v>
      </c>
    </row>
    <row r="71" spans="1:10">
      <c r="A71" s="10" t="s">
        <v>7</v>
      </c>
      <c r="B71" s="11" t="str">
        <f>Kilpailu!B$13</f>
        <v>Markus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10</v>
      </c>
      <c r="J71" s="11">
        <f t="shared" si="9"/>
        <v>0</v>
      </c>
    </row>
    <row r="72" spans="1:10">
      <c r="A72" s="10" t="s">
        <v>8</v>
      </c>
      <c r="B72" s="11" t="str">
        <f>Kilpailu!B$14</f>
        <v>Timo Keränen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10</v>
      </c>
      <c r="J72" s="11">
        <f t="shared" si="9"/>
        <v>0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0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0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0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0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0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0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0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0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0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0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19" workbookViewId="0">
      <selection activeCell="F40" sqref="F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Juho Heikkilä</v>
      </c>
      <c r="C5" s="1" t="s">
        <v>20</v>
      </c>
      <c r="D5">
        <f>SUM(H15:H25)</f>
        <v>188.5</v>
      </c>
      <c r="E5" s="26">
        <f>Tulokset!D28</f>
        <v>778.9256198347108</v>
      </c>
    </row>
    <row r="6" spans="1:8">
      <c r="C6" s="1" t="s">
        <v>22</v>
      </c>
      <c r="D6">
        <f>SUM(C42:G42)-LARGE(C42:G42,1)-SMALL(C42:G42,1)</f>
        <v>178</v>
      </c>
      <c r="E6" s="26">
        <f>Tulokset!D48</f>
        <v>757.44680851063833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Tulokset!D68</f>
        <v>0</v>
      </c>
    </row>
    <row r="8" spans="1:8">
      <c r="A8" s="1" t="s">
        <v>1</v>
      </c>
      <c r="B8" s="12">
        <f>Kilpailu!B5</f>
        <v>40019</v>
      </c>
      <c r="E8" s="26"/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366.5</v>
      </c>
      <c r="E9" s="27">
        <f>SUM(E5:E7)</f>
        <v>1536.3724283453491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366.5</v>
      </c>
      <c r="E11" s="26">
        <f>SUM(E5:E7)-E10</f>
        <v>1536.3724283453491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DIAMOND</v>
      </c>
      <c r="C15" s="6">
        <v>5</v>
      </c>
      <c r="D15" s="6">
        <v>4.5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16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INVERTED TRIANGLE</v>
      </c>
      <c r="C16" s="6">
        <v>6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HOVERING “M”</v>
      </c>
      <c r="C17" s="6">
        <v>6</v>
      </c>
      <c r="D17" s="6">
        <v>5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16.5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ROLL REVERSAL</v>
      </c>
      <c r="C18" s="6">
        <v>6.5</v>
      </c>
      <c r="D18" s="6">
        <v>7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DOUBLE ROLLING STALL</v>
      </c>
      <c r="C19" s="6">
        <v>6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COBRA ROLL WITH HALF ROLLS</v>
      </c>
      <c r="C20" s="6">
        <v>6.5</v>
      </c>
      <c r="D20" s="6">
        <v>7</v>
      </c>
      <c r="E20" s="6">
        <v>6.5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20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FLIPPING PULLBACK</v>
      </c>
      <c r="C21" s="6">
        <v>6.5</v>
      </c>
      <c r="D21" s="6">
        <v>6.5</v>
      </c>
      <c r="E21" s="6">
        <v>6.5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19.5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CUBAN EIGHT</v>
      </c>
      <c r="C22" s="6">
        <v>6</v>
      </c>
      <c r="D22" s="6">
        <v>7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PUSH OVER WITH 360º PIROUETTE</v>
      </c>
      <c r="C23" s="6">
        <v>7</v>
      </c>
      <c r="D23" s="6">
        <v>7</v>
      </c>
      <c r="E23" s="6">
        <v>7.5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21.5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>AUTOROTATION WITH 180º TURN</v>
      </c>
      <c r="C24" s="6">
        <v>5</v>
      </c>
      <c r="D24" s="6">
        <v>7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17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60.5</v>
      </c>
      <c r="D26" s="6">
        <f>SUM(D15:D25)</f>
        <v>63</v>
      </c>
      <c r="E26" s="6">
        <f>SUM(E15:E25)</f>
        <v>65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DIAMOND</v>
      </c>
      <c r="C31" s="9">
        <v>6</v>
      </c>
      <c r="D31" s="9">
        <v>5</v>
      </c>
      <c r="E31" s="9">
        <v>6</v>
      </c>
      <c r="F31" s="9">
        <v>0</v>
      </c>
      <c r="G31" s="9">
        <v>10</v>
      </c>
      <c r="H31" s="9">
        <f>SUM(C31:G31)</f>
        <v>27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INVERTED TRIANGLE</v>
      </c>
      <c r="C32" s="9">
        <v>6.5</v>
      </c>
      <c r="D32" s="9">
        <v>5.5</v>
      </c>
      <c r="E32" s="9">
        <v>5.5</v>
      </c>
      <c r="F32" s="9">
        <v>0</v>
      </c>
      <c r="G32" s="9">
        <v>10</v>
      </c>
      <c r="H32" s="9">
        <f t="shared" ref="H32:H41" si="0">SUM(C32:G32)</f>
        <v>27.5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HOVERING “M”</v>
      </c>
      <c r="C33" s="9">
        <v>7</v>
      </c>
      <c r="D33" s="9">
        <v>4.5</v>
      </c>
      <c r="E33" s="9">
        <v>5</v>
      </c>
      <c r="F33" s="9">
        <v>0</v>
      </c>
      <c r="G33" s="9">
        <v>10</v>
      </c>
      <c r="H33" s="9">
        <f t="shared" si="0"/>
        <v>26.5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ROLL REVERSAL</v>
      </c>
      <c r="C34" s="9">
        <v>7.5</v>
      </c>
      <c r="D34" s="9">
        <v>6</v>
      </c>
      <c r="E34" s="9">
        <v>6.5</v>
      </c>
      <c r="F34" s="9">
        <v>0</v>
      </c>
      <c r="G34" s="9">
        <v>10</v>
      </c>
      <c r="H34" s="9">
        <f t="shared" si="0"/>
        <v>30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DOUBLE ROLLING STALL</v>
      </c>
      <c r="C35" s="9">
        <v>6.5</v>
      </c>
      <c r="D35" s="9">
        <v>6.5</v>
      </c>
      <c r="E35" s="9">
        <v>4.5</v>
      </c>
      <c r="F35" s="9">
        <v>0</v>
      </c>
      <c r="G35" s="9">
        <v>10</v>
      </c>
      <c r="H35" s="9">
        <f t="shared" si="0"/>
        <v>27.5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COBRA ROLL WITH HALF ROLLS</v>
      </c>
      <c r="C36" s="9">
        <v>7</v>
      </c>
      <c r="D36" s="9">
        <v>6</v>
      </c>
      <c r="E36" s="9">
        <v>6</v>
      </c>
      <c r="F36" s="9">
        <v>0</v>
      </c>
      <c r="G36" s="9">
        <v>10</v>
      </c>
      <c r="H36" s="9">
        <f t="shared" si="0"/>
        <v>29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FLIPPING PULLBACK</v>
      </c>
      <c r="C37" s="9">
        <v>5</v>
      </c>
      <c r="D37" s="9">
        <v>6.5</v>
      </c>
      <c r="E37" s="9">
        <v>4.5</v>
      </c>
      <c r="F37" s="9">
        <v>0</v>
      </c>
      <c r="G37" s="9">
        <v>10</v>
      </c>
      <c r="H37" s="9">
        <f t="shared" si="0"/>
        <v>26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CUBAN EIGHT</v>
      </c>
      <c r="C38" s="9">
        <v>6.5</v>
      </c>
      <c r="D38" s="9">
        <v>6.5</v>
      </c>
      <c r="E38" s="9">
        <v>5.5</v>
      </c>
      <c r="F38" s="9">
        <v>0</v>
      </c>
      <c r="G38" s="9">
        <v>10</v>
      </c>
      <c r="H38" s="9">
        <f t="shared" si="0"/>
        <v>28.5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PUSH OVER WITH 360º PIROUETTE</v>
      </c>
      <c r="C39" s="9">
        <v>7</v>
      </c>
      <c r="D39" s="9">
        <v>7</v>
      </c>
      <c r="E39" s="9">
        <v>6</v>
      </c>
      <c r="F39" s="9">
        <v>0</v>
      </c>
      <c r="G39" s="9">
        <v>10</v>
      </c>
      <c r="H39" s="9">
        <f t="shared" si="0"/>
        <v>30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>AUTOROTATION WITH 180º TURN</v>
      </c>
      <c r="C40" s="9">
        <v>5.5</v>
      </c>
      <c r="D40" s="9">
        <v>5</v>
      </c>
      <c r="E40" s="9">
        <v>5.5</v>
      </c>
      <c r="F40" s="9">
        <v>0</v>
      </c>
      <c r="G40" s="9">
        <v>10</v>
      </c>
      <c r="H40" s="9">
        <f t="shared" si="0"/>
        <v>26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64.5</v>
      </c>
      <c r="D42" s="9">
        <f>SUM(D31:D41)</f>
        <v>58.5</v>
      </c>
      <c r="E42" s="9">
        <f>SUM(E31:E41)</f>
        <v>55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DIAMOND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INVERTED TRIANGLE</v>
      </c>
      <c r="C48" s="11"/>
      <c r="D48" s="11"/>
      <c r="E48" s="11"/>
      <c r="F48" s="11">
        <v>0</v>
      </c>
      <c r="G48" s="11">
        <v>10</v>
      </c>
      <c r="H48" s="11">
        <f t="shared" ref="H48:H57" si="1">SUM(C48:G48)</f>
        <v>10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HOVERING “M”</v>
      </c>
      <c r="C49" s="11"/>
      <c r="D49" s="11"/>
      <c r="E49" s="11"/>
      <c r="F49" s="11">
        <v>0</v>
      </c>
      <c r="G49" s="11">
        <v>10</v>
      </c>
      <c r="H49" s="11">
        <f t="shared" si="1"/>
        <v>10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ROLL REVERSAL</v>
      </c>
      <c r="C50" s="11"/>
      <c r="D50" s="11"/>
      <c r="E50" s="11"/>
      <c r="F50" s="11">
        <v>0</v>
      </c>
      <c r="G50" s="11">
        <v>10</v>
      </c>
      <c r="H50" s="11">
        <f t="shared" si="1"/>
        <v>10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DOUBLE ROLLING STALL</v>
      </c>
      <c r="C51" s="11"/>
      <c r="D51" s="11"/>
      <c r="E51" s="11"/>
      <c r="F51" s="11">
        <v>0</v>
      </c>
      <c r="G51" s="11">
        <v>10</v>
      </c>
      <c r="H51" s="11">
        <f t="shared" si="1"/>
        <v>10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COBRA ROLL WITH HALF ROLLS</v>
      </c>
      <c r="C52" s="11"/>
      <c r="D52" s="11"/>
      <c r="E52" s="11"/>
      <c r="F52" s="11">
        <v>0</v>
      </c>
      <c r="G52" s="11">
        <v>10</v>
      </c>
      <c r="H52" s="11">
        <f t="shared" si="1"/>
        <v>10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FLIPPING PULLBACK</v>
      </c>
      <c r="C53" s="11"/>
      <c r="D53" s="11"/>
      <c r="E53" s="11"/>
      <c r="F53" s="11">
        <v>0</v>
      </c>
      <c r="G53" s="11">
        <v>10</v>
      </c>
      <c r="H53" s="11">
        <f t="shared" si="1"/>
        <v>10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CUBAN EIGHT</v>
      </c>
      <c r="C54" s="11"/>
      <c r="D54" s="11"/>
      <c r="E54" s="11"/>
      <c r="F54" s="11">
        <v>0</v>
      </c>
      <c r="G54" s="11">
        <v>10</v>
      </c>
      <c r="H54" s="11">
        <f t="shared" si="1"/>
        <v>10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PUSH OVER WITH 360º PIROUETTE</v>
      </c>
      <c r="C55" s="11"/>
      <c r="D55" s="11"/>
      <c r="E55" s="11"/>
      <c r="F55" s="11">
        <v>0</v>
      </c>
      <c r="G55" s="11">
        <v>10</v>
      </c>
      <c r="H55" s="11">
        <f t="shared" si="1"/>
        <v>10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>AUTOROTATION WITH 180º TURN</v>
      </c>
      <c r="C56" s="11"/>
      <c r="D56" s="11"/>
      <c r="E56" s="11"/>
      <c r="F56" s="11">
        <v>0</v>
      </c>
      <c r="G56" s="11">
        <v>10</v>
      </c>
      <c r="H56" s="11">
        <f t="shared" si="1"/>
        <v>10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22" workbookViewId="0">
      <selection activeCell="F40" sqref="F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Ari Holmström</v>
      </c>
      <c r="C5" s="1" t="s">
        <v>20</v>
      </c>
      <c r="D5">
        <f>SUM(C26:G26)-LARGE(C26:G26,1)-SMALL(C26:G26,1)</f>
        <v>242</v>
      </c>
      <c r="E5" s="26">
        <f>Tulokset!D29</f>
        <v>1000</v>
      </c>
    </row>
    <row r="6" spans="1:8">
      <c r="C6" s="1" t="s">
        <v>22</v>
      </c>
      <c r="D6">
        <f>SUM(C42:G42)-LARGE(C42:G42,1)-SMALL(C42:G42,1)</f>
        <v>235</v>
      </c>
      <c r="E6" s="26">
        <f>Tulokset!D49</f>
        <v>1000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Tulokset!D69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477</v>
      </c>
      <c r="E9" s="27">
        <f>SUM(E5:E7)</f>
        <v>2000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477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9</v>
      </c>
      <c r="D15" s="6">
        <v>7</v>
      </c>
      <c r="E15" s="6">
        <v>8.5</v>
      </c>
      <c r="F15" s="6">
        <v>0</v>
      </c>
      <c r="G15" s="6">
        <v>10</v>
      </c>
      <c r="H15" s="6">
        <f>SUM(C15:G15)</f>
        <v>34.5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8.5</v>
      </c>
      <c r="D16" s="6">
        <v>8</v>
      </c>
      <c r="E16" s="6">
        <v>8</v>
      </c>
      <c r="F16" s="6">
        <v>0</v>
      </c>
      <c r="G16" s="6">
        <v>10</v>
      </c>
      <c r="H16" s="6">
        <f t="shared" ref="H16:H25" si="0">SUM(C16:G16)</f>
        <v>34.5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8.5</v>
      </c>
      <c r="D17" s="6">
        <v>7</v>
      </c>
      <c r="E17" s="6">
        <v>6.5</v>
      </c>
      <c r="F17" s="6">
        <v>0</v>
      </c>
      <c r="G17" s="6">
        <v>10</v>
      </c>
      <c r="H17" s="6">
        <f t="shared" si="0"/>
        <v>32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9</v>
      </c>
      <c r="D18" s="6">
        <v>8</v>
      </c>
      <c r="E18" s="6">
        <v>8.5</v>
      </c>
      <c r="F18" s="6">
        <v>0</v>
      </c>
      <c r="G18" s="6">
        <v>10</v>
      </c>
      <c r="H18" s="6">
        <f t="shared" si="0"/>
        <v>35.5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8.5</v>
      </c>
      <c r="D19" s="6">
        <v>7.5</v>
      </c>
      <c r="E19" s="6">
        <v>8</v>
      </c>
      <c r="F19" s="6">
        <v>0</v>
      </c>
      <c r="G19" s="6">
        <v>10</v>
      </c>
      <c r="H19" s="6">
        <f t="shared" si="0"/>
        <v>34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8.5</v>
      </c>
      <c r="D20" s="6">
        <v>8</v>
      </c>
      <c r="E20" s="6">
        <v>8.5</v>
      </c>
      <c r="F20" s="6">
        <v>0</v>
      </c>
      <c r="G20" s="6">
        <v>10</v>
      </c>
      <c r="H20" s="6">
        <f t="shared" si="0"/>
        <v>35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9</v>
      </c>
      <c r="D21" s="6">
        <v>8</v>
      </c>
      <c r="E21" s="6">
        <v>9</v>
      </c>
      <c r="F21" s="6">
        <v>0</v>
      </c>
      <c r="G21" s="6">
        <v>10</v>
      </c>
      <c r="H21" s="6">
        <f t="shared" si="0"/>
        <v>36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8.5</v>
      </c>
      <c r="D22" s="6">
        <v>8</v>
      </c>
      <c r="E22" s="6">
        <v>8.5</v>
      </c>
      <c r="F22" s="6">
        <v>0</v>
      </c>
      <c r="G22" s="6">
        <v>10</v>
      </c>
      <c r="H22" s="6">
        <f t="shared" si="0"/>
        <v>35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9</v>
      </c>
      <c r="D23" s="6">
        <v>7.5</v>
      </c>
      <c r="E23" s="6">
        <v>7.5</v>
      </c>
      <c r="F23" s="6">
        <v>0</v>
      </c>
      <c r="G23" s="6">
        <v>10</v>
      </c>
      <c r="H23" s="6">
        <f t="shared" si="0"/>
        <v>34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7.5</v>
      </c>
      <c r="D24" s="6">
        <v>7</v>
      </c>
      <c r="E24" s="6">
        <v>7</v>
      </c>
      <c r="F24" s="6">
        <v>0</v>
      </c>
      <c r="G24" s="6">
        <v>10</v>
      </c>
      <c r="H24" s="6">
        <f t="shared" si="0"/>
        <v>31.5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86</v>
      </c>
      <c r="D26" s="6">
        <f>SUM(D15:D25)</f>
        <v>76</v>
      </c>
      <c r="E26" s="6">
        <f>SUM(E15:E25)</f>
        <v>80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7.5</v>
      </c>
      <c r="D31" s="9">
        <v>6.5</v>
      </c>
      <c r="E31" s="9">
        <v>7.5</v>
      </c>
      <c r="F31" s="9">
        <v>0</v>
      </c>
      <c r="G31" s="9">
        <v>10</v>
      </c>
      <c r="H31" s="9">
        <f>SUM(C31:G31)</f>
        <v>31.5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7.5</v>
      </c>
      <c r="D32" s="9">
        <v>7</v>
      </c>
      <c r="E32" s="9">
        <v>8</v>
      </c>
      <c r="F32" s="9">
        <v>0</v>
      </c>
      <c r="G32" s="9">
        <v>10</v>
      </c>
      <c r="H32" s="9">
        <f t="shared" ref="H32:H41" si="1">SUM(C32:G32)</f>
        <v>32.5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8</v>
      </c>
      <c r="D33" s="9">
        <v>7</v>
      </c>
      <c r="E33" s="9">
        <v>7.5</v>
      </c>
      <c r="F33" s="9">
        <v>0</v>
      </c>
      <c r="G33" s="9">
        <v>10</v>
      </c>
      <c r="H33" s="9">
        <f t="shared" si="1"/>
        <v>32.5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9</v>
      </c>
      <c r="D34" s="9">
        <v>8</v>
      </c>
      <c r="E34" s="9">
        <v>8.5</v>
      </c>
      <c r="F34" s="9">
        <v>0</v>
      </c>
      <c r="G34" s="9">
        <v>10</v>
      </c>
      <c r="H34" s="9">
        <f t="shared" si="1"/>
        <v>35.5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8</v>
      </c>
      <c r="D35" s="9">
        <v>7.5</v>
      </c>
      <c r="E35" s="9">
        <v>8</v>
      </c>
      <c r="F35" s="9">
        <v>0</v>
      </c>
      <c r="G35" s="9">
        <v>10</v>
      </c>
      <c r="H35" s="9">
        <f t="shared" si="1"/>
        <v>33.5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8.5</v>
      </c>
      <c r="D36" s="9">
        <v>8.5</v>
      </c>
      <c r="E36" s="9">
        <v>8.5</v>
      </c>
      <c r="F36" s="9">
        <v>0</v>
      </c>
      <c r="G36" s="9">
        <v>10</v>
      </c>
      <c r="H36" s="9">
        <f t="shared" si="1"/>
        <v>35.5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8.5</v>
      </c>
      <c r="D37" s="9">
        <v>8</v>
      </c>
      <c r="E37" s="9">
        <v>7.5</v>
      </c>
      <c r="F37" s="9">
        <v>0</v>
      </c>
      <c r="G37" s="9">
        <v>10</v>
      </c>
      <c r="H37" s="9">
        <f t="shared" si="1"/>
        <v>34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9</v>
      </c>
      <c r="D38" s="9">
        <v>7</v>
      </c>
      <c r="E38" s="9">
        <v>9</v>
      </c>
      <c r="F38" s="9">
        <v>0</v>
      </c>
      <c r="G38" s="9">
        <v>10</v>
      </c>
      <c r="H38" s="9">
        <f t="shared" si="1"/>
        <v>35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8</v>
      </c>
      <c r="D39" s="9">
        <v>8</v>
      </c>
      <c r="E39" s="9">
        <v>8</v>
      </c>
      <c r="F39" s="9">
        <v>0</v>
      </c>
      <c r="G39" s="9">
        <v>10</v>
      </c>
      <c r="H39" s="9">
        <f t="shared" si="1"/>
        <v>34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8.5</v>
      </c>
      <c r="D40" s="9">
        <v>5</v>
      </c>
      <c r="E40" s="9">
        <v>7.5</v>
      </c>
      <c r="F40" s="9">
        <v>0</v>
      </c>
      <c r="G40" s="9">
        <v>10</v>
      </c>
      <c r="H40" s="9">
        <f t="shared" si="1"/>
        <v>31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82.5</v>
      </c>
      <c r="D42" s="9">
        <f>SUM(D31:D41)</f>
        <v>72.5</v>
      </c>
      <c r="E42" s="9">
        <f>SUM(E31:E41)</f>
        <v>80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20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Anssi Aunola</v>
      </c>
      <c r="C5" s="1" t="s">
        <v>20</v>
      </c>
      <c r="D5">
        <f>SUM(C26:G26)-LARGE(C26:G26,1)-SMALL(C26:G26,1)</f>
        <v>202.5</v>
      </c>
      <c r="E5">
        <f>Tulokset!D30</f>
        <v>836.77685950413229</v>
      </c>
    </row>
    <row r="6" spans="1:8">
      <c r="C6" s="1" t="s">
        <v>22</v>
      </c>
      <c r="D6">
        <f>SUM(C42:G42)-LARGE(C42:G42,1)-SMALL(C42:G42,1)</f>
        <v>208.5</v>
      </c>
      <c r="E6" s="26">
        <f>Tulokset!D50</f>
        <v>887.23404255319144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411</v>
      </c>
      <c r="E9" s="27">
        <f>SUM(E5:E7)</f>
        <v>1724.0109020573236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411</v>
      </c>
      <c r="E11" s="26">
        <f>SUM(E5:E7)-E10</f>
        <v>1724.0109020573236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8</v>
      </c>
      <c r="D15" s="6">
        <v>6.5</v>
      </c>
      <c r="E15" s="6">
        <v>6</v>
      </c>
      <c r="F15" s="6">
        <v>0</v>
      </c>
      <c r="G15" s="6">
        <v>10</v>
      </c>
      <c r="H15" s="6">
        <f>SUM(C15:G15)</f>
        <v>30.5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7.5</v>
      </c>
      <c r="D16" s="6">
        <v>7</v>
      </c>
      <c r="E16" s="6">
        <v>6</v>
      </c>
      <c r="F16" s="6">
        <v>0</v>
      </c>
      <c r="G16" s="6">
        <v>10</v>
      </c>
      <c r="H16" s="6">
        <f t="shared" ref="H16:H25" si="0">SUM(C16:G16)</f>
        <v>30.5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7.5</v>
      </c>
      <c r="D17" s="6">
        <v>6.5</v>
      </c>
      <c r="E17" s="6">
        <v>5.5</v>
      </c>
      <c r="F17" s="6">
        <v>0</v>
      </c>
      <c r="G17" s="6">
        <v>10</v>
      </c>
      <c r="H17" s="6">
        <f t="shared" si="0"/>
        <v>29.5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7.5</v>
      </c>
      <c r="D18" s="6">
        <v>6</v>
      </c>
      <c r="E18" s="6">
        <v>6</v>
      </c>
      <c r="F18" s="6">
        <v>0</v>
      </c>
      <c r="G18" s="6">
        <v>10</v>
      </c>
      <c r="H18" s="6">
        <f t="shared" si="0"/>
        <v>29.5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8.5</v>
      </c>
      <c r="D19" s="6">
        <v>7</v>
      </c>
      <c r="E19" s="6">
        <v>7</v>
      </c>
      <c r="F19" s="6">
        <v>0</v>
      </c>
      <c r="G19" s="6">
        <v>10</v>
      </c>
      <c r="H19" s="6">
        <f t="shared" si="0"/>
        <v>32.5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8</v>
      </c>
      <c r="D20" s="6">
        <v>7.5</v>
      </c>
      <c r="E20" s="6">
        <v>7.5</v>
      </c>
      <c r="F20" s="6">
        <v>0</v>
      </c>
      <c r="G20" s="6">
        <v>10</v>
      </c>
      <c r="H20" s="6">
        <f t="shared" si="0"/>
        <v>33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7.5</v>
      </c>
      <c r="D21" s="6">
        <v>8</v>
      </c>
      <c r="E21" s="6">
        <v>6.5</v>
      </c>
      <c r="F21" s="6">
        <v>0</v>
      </c>
      <c r="G21" s="6">
        <v>10</v>
      </c>
      <c r="H21" s="6">
        <f t="shared" si="0"/>
        <v>32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6.5</v>
      </c>
      <c r="D22" s="6">
        <v>7</v>
      </c>
      <c r="E22" s="6">
        <v>5.5</v>
      </c>
      <c r="F22" s="6">
        <v>0</v>
      </c>
      <c r="G22" s="6">
        <v>10</v>
      </c>
      <c r="H22" s="6">
        <f t="shared" si="0"/>
        <v>29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7</v>
      </c>
      <c r="D23" s="6">
        <v>7.5</v>
      </c>
      <c r="E23" s="6">
        <v>5.5</v>
      </c>
      <c r="F23" s="6">
        <v>0</v>
      </c>
      <c r="G23" s="6">
        <v>10</v>
      </c>
      <c r="H23" s="6">
        <f t="shared" si="0"/>
        <v>30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5</v>
      </c>
      <c r="D24" s="6">
        <v>5.5</v>
      </c>
      <c r="E24" s="6">
        <v>5.5</v>
      </c>
      <c r="F24" s="6">
        <v>0</v>
      </c>
      <c r="G24" s="6">
        <v>10</v>
      </c>
      <c r="H24" s="6">
        <f t="shared" si="0"/>
        <v>26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73</v>
      </c>
      <c r="D26" s="6">
        <f>SUM(D15:D25)</f>
        <v>68.5</v>
      </c>
      <c r="E26" s="6">
        <f>SUM(E15:E25)</f>
        <v>61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8</v>
      </c>
      <c r="D31" s="9">
        <v>6</v>
      </c>
      <c r="E31" s="9">
        <v>6.5</v>
      </c>
      <c r="F31" s="9">
        <v>0</v>
      </c>
      <c r="G31" s="9">
        <v>10</v>
      </c>
      <c r="H31" s="9">
        <f>SUM(C31:G31)</f>
        <v>30.5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8.5</v>
      </c>
      <c r="D32" s="9">
        <v>6</v>
      </c>
      <c r="E32" s="9">
        <v>7</v>
      </c>
      <c r="F32" s="9">
        <v>0</v>
      </c>
      <c r="G32" s="9">
        <v>10</v>
      </c>
      <c r="H32" s="9">
        <f t="shared" ref="H32:H41" si="1">SUM(C32:G32)</f>
        <v>31.5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8.5</v>
      </c>
      <c r="D33" s="19">
        <v>6.5</v>
      </c>
      <c r="E33" s="9">
        <v>7</v>
      </c>
      <c r="F33" s="9">
        <v>0</v>
      </c>
      <c r="G33" s="9">
        <v>10</v>
      </c>
      <c r="H33" s="9">
        <f t="shared" si="1"/>
        <v>32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9</v>
      </c>
      <c r="D34" s="9">
        <v>8</v>
      </c>
      <c r="E34" s="9">
        <v>8.5</v>
      </c>
      <c r="F34" s="9">
        <v>0</v>
      </c>
      <c r="G34" s="9">
        <v>10</v>
      </c>
      <c r="H34" s="9">
        <f t="shared" si="1"/>
        <v>35.5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7.5</v>
      </c>
      <c r="D35" s="9">
        <v>7.5</v>
      </c>
      <c r="E35" s="9">
        <v>6.5</v>
      </c>
      <c r="F35" s="9">
        <v>0</v>
      </c>
      <c r="G35" s="9">
        <v>10</v>
      </c>
      <c r="H35" s="9">
        <f t="shared" si="1"/>
        <v>31.5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8</v>
      </c>
      <c r="D36" s="9">
        <v>8</v>
      </c>
      <c r="E36" s="9">
        <v>7.5</v>
      </c>
      <c r="F36" s="9">
        <v>0</v>
      </c>
      <c r="G36" s="9">
        <v>10</v>
      </c>
      <c r="H36" s="9">
        <f t="shared" si="1"/>
        <v>33.5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4.5</v>
      </c>
      <c r="D37" s="9">
        <v>5.5</v>
      </c>
      <c r="E37" s="9">
        <v>3</v>
      </c>
      <c r="F37" s="9">
        <v>0</v>
      </c>
      <c r="G37" s="9">
        <v>10</v>
      </c>
      <c r="H37" s="9">
        <f t="shared" si="1"/>
        <v>23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8.5</v>
      </c>
      <c r="D38" s="9">
        <v>7</v>
      </c>
      <c r="E38" s="9">
        <v>7</v>
      </c>
      <c r="F38" s="9">
        <v>0</v>
      </c>
      <c r="G38" s="9">
        <v>10</v>
      </c>
      <c r="H38" s="9">
        <f t="shared" si="1"/>
        <v>32.5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7.5</v>
      </c>
      <c r="D39" s="9">
        <v>6.5</v>
      </c>
      <c r="E39" s="9">
        <v>6.5</v>
      </c>
      <c r="F39" s="9">
        <v>0</v>
      </c>
      <c r="G39" s="9">
        <v>10</v>
      </c>
      <c r="H39" s="9">
        <f t="shared" si="1"/>
        <v>30.5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6</v>
      </c>
      <c r="D40" s="9">
        <v>5.5</v>
      </c>
      <c r="E40" s="9">
        <v>6.5</v>
      </c>
      <c r="F40" s="9">
        <v>0</v>
      </c>
      <c r="G40" s="9">
        <v>10</v>
      </c>
      <c r="H40" s="9">
        <f t="shared" si="1"/>
        <v>28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76</v>
      </c>
      <c r="D42" s="9">
        <f>SUM(D31:D41)</f>
        <v>66.5</v>
      </c>
      <c r="E42" s="9">
        <f>SUM(E31:E41)</f>
        <v>66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16" workbookViewId="0">
      <selection activeCell="E40" sqref="E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Markus</v>
      </c>
      <c r="C5" s="1" t="s">
        <v>20</v>
      </c>
      <c r="D5">
        <f>SUM(C26:G26)-LARGE(C26:G26,1)-SMALL(C26:G26,1)</f>
        <v>60</v>
      </c>
      <c r="E5">
        <f>Tulokset!D31</f>
        <v>247.93388429752068</v>
      </c>
    </row>
    <row r="6" spans="1:8">
      <c r="C6" s="1" t="s">
        <v>22</v>
      </c>
      <c r="D6">
        <f>SUM(C42:G42)-LARGE(C42:G42,1)-SMALL(C42:G42,1)</f>
        <v>97</v>
      </c>
      <c r="E6" s="26">
        <f>Tulokset!D51</f>
        <v>412.7659574468085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157</v>
      </c>
      <c r="E9" s="27">
        <f>SUM(E5:E7)</f>
        <v>660.69984174432921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157</v>
      </c>
      <c r="E11" s="26">
        <f>SUM(E5:E7)-E10</f>
        <v>660.69984174432921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SUM(C15:G15)</f>
        <v>10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0.5</v>
      </c>
      <c r="D16" s="6">
        <v>1.5</v>
      </c>
      <c r="E16" s="6">
        <v>1</v>
      </c>
      <c r="F16" s="6">
        <v>0</v>
      </c>
      <c r="G16" s="6">
        <v>10</v>
      </c>
      <c r="H16" s="6">
        <f t="shared" ref="H16:H25" si="0">SUM(C16:G16)</f>
        <v>13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1</v>
      </c>
      <c r="D17" s="6">
        <v>1</v>
      </c>
      <c r="E17" s="6">
        <v>1.5</v>
      </c>
      <c r="F17" s="6">
        <v>0</v>
      </c>
      <c r="G17" s="6">
        <v>10</v>
      </c>
      <c r="H17" s="6">
        <f t="shared" si="0"/>
        <v>13.5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1.5</v>
      </c>
      <c r="D18" s="6">
        <v>3</v>
      </c>
      <c r="E18" s="6">
        <v>2.5</v>
      </c>
      <c r="F18" s="6">
        <v>0</v>
      </c>
      <c r="G18" s="6">
        <v>10</v>
      </c>
      <c r="H18" s="6">
        <f t="shared" si="0"/>
        <v>17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2</v>
      </c>
      <c r="D19" s="6">
        <v>3.5</v>
      </c>
      <c r="E19" s="6">
        <v>2.5</v>
      </c>
      <c r="F19" s="6">
        <v>0</v>
      </c>
      <c r="G19" s="6">
        <v>10</v>
      </c>
      <c r="H19" s="6">
        <f t="shared" si="0"/>
        <v>18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2.5</v>
      </c>
      <c r="D20" s="6">
        <v>4</v>
      </c>
      <c r="E20" s="6">
        <v>2.5</v>
      </c>
      <c r="F20" s="6">
        <v>0</v>
      </c>
      <c r="G20" s="6">
        <v>10</v>
      </c>
      <c r="H20" s="6">
        <f t="shared" si="0"/>
        <v>19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2.5</v>
      </c>
      <c r="D21" s="6">
        <v>3</v>
      </c>
      <c r="E21" s="6">
        <v>1</v>
      </c>
      <c r="F21" s="6">
        <v>0</v>
      </c>
      <c r="G21" s="6">
        <v>10</v>
      </c>
      <c r="H21" s="6">
        <f t="shared" si="0"/>
        <v>16.5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2</v>
      </c>
      <c r="D22" s="6">
        <v>3</v>
      </c>
      <c r="E22" s="6">
        <v>2</v>
      </c>
      <c r="F22" s="6">
        <v>0</v>
      </c>
      <c r="G22" s="6">
        <v>10</v>
      </c>
      <c r="H22" s="6">
        <f t="shared" si="0"/>
        <v>17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3.5</v>
      </c>
      <c r="D23" s="6">
        <v>4</v>
      </c>
      <c r="E23" s="6">
        <v>3.5</v>
      </c>
      <c r="F23" s="6">
        <v>0</v>
      </c>
      <c r="G23" s="6">
        <v>10</v>
      </c>
      <c r="H23" s="6">
        <f t="shared" si="0"/>
        <v>21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1</v>
      </c>
      <c r="D24" s="6">
        <v>2</v>
      </c>
      <c r="E24" s="6">
        <v>2</v>
      </c>
      <c r="F24" s="6">
        <v>0</v>
      </c>
      <c r="G24" s="6">
        <v>10</v>
      </c>
      <c r="H24" s="6">
        <f t="shared" si="0"/>
        <v>15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16.5</v>
      </c>
      <c r="D26" s="6">
        <f>SUM(D15:D25)</f>
        <v>25</v>
      </c>
      <c r="E26" s="6">
        <f>SUM(E15:E25)</f>
        <v>18.5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2</v>
      </c>
      <c r="D31" s="9">
        <v>2.5</v>
      </c>
      <c r="E31" s="9">
        <v>2.5</v>
      </c>
      <c r="F31" s="9">
        <v>0</v>
      </c>
      <c r="G31" s="9">
        <v>10</v>
      </c>
      <c r="H31" s="9">
        <f>SUM(C31:G31)</f>
        <v>17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2.5</v>
      </c>
      <c r="D32" s="9">
        <v>2.5</v>
      </c>
      <c r="E32" s="9">
        <v>3</v>
      </c>
      <c r="F32" s="9">
        <v>0</v>
      </c>
      <c r="G32" s="9">
        <v>10</v>
      </c>
      <c r="H32" s="9">
        <f t="shared" ref="H32:H41" si="1">SUM(C32:G32)</f>
        <v>18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3</v>
      </c>
      <c r="D33" s="9">
        <v>2</v>
      </c>
      <c r="E33" s="9">
        <v>3</v>
      </c>
      <c r="F33" s="9">
        <v>0</v>
      </c>
      <c r="G33" s="9">
        <v>10</v>
      </c>
      <c r="H33" s="9">
        <f t="shared" si="1"/>
        <v>18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4.5</v>
      </c>
      <c r="D34" s="9">
        <v>5</v>
      </c>
      <c r="E34" s="9">
        <v>4.5</v>
      </c>
      <c r="F34" s="9">
        <v>0</v>
      </c>
      <c r="G34" s="9">
        <v>10</v>
      </c>
      <c r="H34" s="9">
        <f t="shared" si="1"/>
        <v>24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4</v>
      </c>
      <c r="D35" s="9">
        <v>4</v>
      </c>
      <c r="E35" s="9">
        <v>4</v>
      </c>
      <c r="F35" s="9">
        <v>0</v>
      </c>
      <c r="G35" s="9">
        <v>10</v>
      </c>
      <c r="H35" s="9">
        <f t="shared" si="1"/>
        <v>22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4.5</v>
      </c>
      <c r="D36" s="9">
        <v>5</v>
      </c>
      <c r="E36" s="9">
        <v>4</v>
      </c>
      <c r="F36" s="9">
        <v>0</v>
      </c>
      <c r="G36" s="9">
        <v>10</v>
      </c>
      <c r="H36" s="9">
        <f t="shared" si="1"/>
        <v>23.5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3.5</v>
      </c>
      <c r="D37" s="9">
        <v>3</v>
      </c>
      <c r="E37" s="9">
        <v>2</v>
      </c>
      <c r="F37" s="9">
        <v>0</v>
      </c>
      <c r="G37" s="9">
        <v>10</v>
      </c>
      <c r="H37" s="9">
        <f t="shared" si="1"/>
        <v>18.5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3.5</v>
      </c>
      <c r="D38" s="9">
        <v>4.5</v>
      </c>
      <c r="E38" s="9">
        <v>4.5</v>
      </c>
      <c r="F38" s="9">
        <v>0</v>
      </c>
      <c r="G38" s="9">
        <v>10</v>
      </c>
      <c r="H38" s="9">
        <f t="shared" si="1"/>
        <v>22.5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4.5</v>
      </c>
      <c r="D39" s="9">
        <v>5</v>
      </c>
      <c r="E39" s="9">
        <v>4</v>
      </c>
      <c r="F39" s="9">
        <v>0</v>
      </c>
      <c r="G39" s="9">
        <v>10</v>
      </c>
      <c r="H39" s="9">
        <f t="shared" si="1"/>
        <v>23.5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0</v>
      </c>
      <c r="D40" s="9">
        <v>0</v>
      </c>
      <c r="E40" s="9">
        <v>0</v>
      </c>
      <c r="F40" s="9">
        <v>0</v>
      </c>
      <c r="G40" s="9">
        <v>10</v>
      </c>
      <c r="H40" s="9">
        <f t="shared" si="1"/>
        <v>10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32</v>
      </c>
      <c r="D42" s="9">
        <f>SUM(D31:D41)</f>
        <v>33.5</v>
      </c>
      <c r="E42" s="9">
        <f>SUM(E31:E41)</f>
        <v>31.5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7" workbookViewId="0">
      <selection activeCell="E41" sqref="E41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Timo Keränen</v>
      </c>
      <c r="C5" s="1" t="s">
        <v>20</v>
      </c>
      <c r="D5">
        <f>SUM(C26:G26)-LARGE(C26:G26,1)-SMALL(C26:G26,1)</f>
        <v>169</v>
      </c>
      <c r="E5">
        <f>Tulokset!D32</f>
        <v>698.34710743801656</v>
      </c>
    </row>
    <row r="6" spans="1:8">
      <c r="C6" s="1" t="s">
        <v>22</v>
      </c>
      <c r="D6">
        <f>SUM(C42:G42)-LARGE(C42:G42,1)-SMALL(C42:G42,1)</f>
        <v>183.5</v>
      </c>
      <c r="E6" s="26">
        <f>Tulokset!D52</f>
        <v>780.85106382978722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352.5</v>
      </c>
      <c r="E9" s="27">
        <f>SUM(E5:E7)</f>
        <v>1479.1981712678039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352.5</v>
      </c>
      <c r="E11" s="26">
        <f>SUM(E5:E7)-E10</f>
        <v>1479.1981712678039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7</v>
      </c>
      <c r="D15" s="6">
        <v>6</v>
      </c>
      <c r="E15" s="6">
        <v>5.5</v>
      </c>
      <c r="F15" s="6">
        <v>0</v>
      </c>
      <c r="G15" s="6">
        <v>10</v>
      </c>
      <c r="H15" s="6">
        <f>SUM(C15:G15)</f>
        <v>28.5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7.5</v>
      </c>
      <c r="D16" s="6">
        <v>5.5</v>
      </c>
      <c r="E16" s="6">
        <v>5</v>
      </c>
      <c r="F16" s="6">
        <v>0</v>
      </c>
      <c r="G16" s="6">
        <v>10</v>
      </c>
      <c r="H16" s="6">
        <f t="shared" ref="H16:H25" si="0">SUM(C16:G16)</f>
        <v>28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6.5</v>
      </c>
      <c r="D17" s="6">
        <v>5</v>
      </c>
      <c r="E17" s="6">
        <v>4.5</v>
      </c>
      <c r="F17" s="6">
        <v>0</v>
      </c>
      <c r="G17" s="6">
        <v>10</v>
      </c>
      <c r="H17" s="6">
        <f t="shared" si="0"/>
        <v>26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6</v>
      </c>
      <c r="D18" s="6">
        <v>6</v>
      </c>
      <c r="E18" s="6">
        <v>5.5</v>
      </c>
      <c r="F18" s="6">
        <v>0</v>
      </c>
      <c r="G18" s="6">
        <v>10</v>
      </c>
      <c r="H18" s="6">
        <f t="shared" si="0"/>
        <v>27.5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6.5</v>
      </c>
      <c r="D19" s="6">
        <v>7</v>
      </c>
      <c r="E19" s="6">
        <v>6.5</v>
      </c>
      <c r="F19" s="6">
        <v>0</v>
      </c>
      <c r="G19" s="6">
        <v>10</v>
      </c>
      <c r="H19" s="6">
        <f t="shared" si="0"/>
        <v>30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6.5</v>
      </c>
      <c r="D20" s="6">
        <v>6.5</v>
      </c>
      <c r="E20" s="6">
        <v>6</v>
      </c>
      <c r="F20" s="6">
        <v>0</v>
      </c>
      <c r="G20" s="6">
        <v>10</v>
      </c>
      <c r="H20" s="6">
        <f t="shared" si="0"/>
        <v>29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3.5</v>
      </c>
      <c r="D21" s="6">
        <v>4.5</v>
      </c>
      <c r="E21" s="6">
        <v>4</v>
      </c>
      <c r="F21" s="6">
        <v>0</v>
      </c>
      <c r="G21" s="6">
        <v>10</v>
      </c>
      <c r="H21" s="6">
        <f t="shared" si="0"/>
        <v>22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6</v>
      </c>
      <c r="D22" s="6">
        <v>6.5</v>
      </c>
      <c r="E22" s="6">
        <v>5.5</v>
      </c>
      <c r="F22" s="6">
        <v>0</v>
      </c>
      <c r="G22" s="6">
        <v>10</v>
      </c>
      <c r="H22" s="6">
        <f t="shared" si="0"/>
        <v>28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5.5</v>
      </c>
      <c r="D23" s="6">
        <v>6</v>
      </c>
      <c r="E23" s="6">
        <v>6.5</v>
      </c>
      <c r="F23" s="6">
        <v>0</v>
      </c>
      <c r="G23" s="6">
        <v>10</v>
      </c>
      <c r="H23" s="6">
        <f t="shared" si="0"/>
        <v>28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4</v>
      </c>
      <c r="D24" s="6">
        <v>4</v>
      </c>
      <c r="E24" s="6">
        <v>4</v>
      </c>
      <c r="F24" s="6">
        <v>0</v>
      </c>
      <c r="G24" s="6">
        <v>10</v>
      </c>
      <c r="H24" s="6">
        <f t="shared" si="0"/>
        <v>22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59</v>
      </c>
      <c r="D26" s="6">
        <f>SUM(D15:D25)</f>
        <v>57</v>
      </c>
      <c r="E26" s="6">
        <f>SUM(E15:E25)</f>
        <v>53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7</v>
      </c>
      <c r="D31" s="9">
        <v>6</v>
      </c>
      <c r="E31" s="9">
        <v>6</v>
      </c>
      <c r="F31" s="9">
        <v>0</v>
      </c>
      <c r="G31" s="9">
        <v>10</v>
      </c>
      <c r="H31" s="9">
        <f>SUM(C31:G31)</f>
        <v>29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6.5</v>
      </c>
      <c r="D32" s="9">
        <v>6.5</v>
      </c>
      <c r="E32" s="9">
        <v>5.5</v>
      </c>
      <c r="F32" s="9">
        <v>0</v>
      </c>
      <c r="G32" s="9">
        <v>10</v>
      </c>
      <c r="H32" s="9">
        <f t="shared" ref="H32:H41" si="1">SUM(C32:G32)</f>
        <v>28.5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6</v>
      </c>
      <c r="D33" s="9">
        <v>5</v>
      </c>
      <c r="E33" s="9">
        <v>4.5</v>
      </c>
      <c r="F33" s="9">
        <v>0</v>
      </c>
      <c r="G33" s="9">
        <v>10</v>
      </c>
      <c r="H33" s="9">
        <f t="shared" si="1"/>
        <v>25.5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7</v>
      </c>
      <c r="D34" s="9">
        <v>7</v>
      </c>
      <c r="E34" s="9">
        <v>6.5</v>
      </c>
      <c r="F34" s="9">
        <v>0</v>
      </c>
      <c r="G34" s="9">
        <v>10</v>
      </c>
      <c r="H34" s="9">
        <f t="shared" si="1"/>
        <v>30.5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6.5</v>
      </c>
      <c r="D35" s="9">
        <v>7.5</v>
      </c>
      <c r="E35" s="9">
        <v>6</v>
      </c>
      <c r="F35" s="9">
        <v>0</v>
      </c>
      <c r="G35" s="9">
        <v>10</v>
      </c>
      <c r="H35" s="9">
        <f t="shared" si="1"/>
        <v>30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6.5</v>
      </c>
      <c r="D36" s="9">
        <v>7</v>
      </c>
      <c r="E36" s="9">
        <v>6</v>
      </c>
      <c r="F36" s="9">
        <v>0</v>
      </c>
      <c r="G36" s="9">
        <v>10</v>
      </c>
      <c r="H36" s="9">
        <f t="shared" si="1"/>
        <v>29.5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5.5</v>
      </c>
      <c r="D37" s="9">
        <v>6</v>
      </c>
      <c r="E37" s="9">
        <v>4.5</v>
      </c>
      <c r="F37" s="9">
        <v>0</v>
      </c>
      <c r="G37" s="9">
        <v>10</v>
      </c>
      <c r="H37" s="9">
        <f t="shared" si="1"/>
        <v>26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7.5</v>
      </c>
      <c r="D38" s="9">
        <v>7</v>
      </c>
      <c r="E38" s="9">
        <v>7.5</v>
      </c>
      <c r="F38" s="9">
        <v>0</v>
      </c>
      <c r="G38" s="9">
        <v>10</v>
      </c>
      <c r="H38" s="9">
        <f t="shared" si="1"/>
        <v>32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6.5</v>
      </c>
      <c r="D39" s="9">
        <v>7</v>
      </c>
      <c r="E39" s="9">
        <v>7</v>
      </c>
      <c r="F39" s="9">
        <v>0</v>
      </c>
      <c r="G39" s="9">
        <v>10</v>
      </c>
      <c r="H39" s="9">
        <f t="shared" si="1"/>
        <v>30.5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3.5</v>
      </c>
      <c r="D40" s="9">
        <v>4</v>
      </c>
      <c r="E40" s="9">
        <v>4.5</v>
      </c>
      <c r="F40" s="9">
        <v>0</v>
      </c>
      <c r="G40" s="9">
        <v>10</v>
      </c>
      <c r="H40" s="9">
        <f t="shared" si="1"/>
        <v>22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62.5</v>
      </c>
      <c r="D42" s="9">
        <f>SUM(D31:D41)</f>
        <v>63</v>
      </c>
      <c r="E42" s="9">
        <f>SUM(E31:E41)</f>
        <v>58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>
        <v>0</v>
      </c>
      <c r="G47" s="11">
        <v>10</v>
      </c>
      <c r="H47" s="11">
        <f>SUM(C47:G47)</f>
        <v>10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>
        <v>0</v>
      </c>
      <c r="G48" s="11">
        <v>10</v>
      </c>
      <c r="H48" s="11">
        <f t="shared" ref="H48:H57" si="2">SUM(C48:G48)</f>
        <v>10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>
        <v>0</v>
      </c>
      <c r="G50" s="11">
        <v>10</v>
      </c>
      <c r="H50" s="11">
        <f t="shared" si="2"/>
        <v>10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>
        <v>0</v>
      </c>
      <c r="G51" s="11">
        <v>10</v>
      </c>
      <c r="H51" s="11">
        <f t="shared" si="2"/>
        <v>10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>
        <v>0</v>
      </c>
      <c r="G52" s="11">
        <v>10</v>
      </c>
      <c r="H52" s="11">
        <f t="shared" si="2"/>
        <v>10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>
        <v>0</v>
      </c>
      <c r="G53" s="11">
        <v>10</v>
      </c>
      <c r="H53" s="11">
        <f t="shared" si="2"/>
        <v>10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>
        <v>0</v>
      </c>
      <c r="G54" s="11">
        <v>10</v>
      </c>
      <c r="H54" s="11">
        <f t="shared" si="2"/>
        <v>10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>
        <v>0</v>
      </c>
      <c r="G55" s="11">
        <v>10</v>
      </c>
      <c r="H55" s="11">
        <f t="shared" si="2"/>
        <v>10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Forssa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40019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A2" sqref="A2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85</v>
      </c>
      <c r="D1" s="37"/>
      <c r="E1" s="36" t="s">
        <v>87</v>
      </c>
    </row>
    <row r="2" spans="1:5" ht="17.25">
      <c r="A2" s="55">
        <f>Kilpailu!$B$5</f>
        <v>40019</v>
      </c>
      <c r="B2" s="56" t="str">
        <f>Kilpailu!$B$4</f>
        <v>Forssa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DIAMOND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INVERTED TRIANGLE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HOVERING “M”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ROLL REVERSAL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DOUBLE ROLLING STALL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COBRA ROLL WITH HALF ROLLS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>FLIPPING PULLBACK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>CUBAN EIGHT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>PUSH OVER WITH 360º PIROUETTE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>AUTOROTATION WITH 180º TURN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85</v>
      </c>
      <c r="D16" s="37"/>
      <c r="E16" s="43" t="s">
        <v>88</v>
      </c>
    </row>
    <row r="17" spans="1:5" ht="17.25">
      <c r="A17" s="55">
        <f>Kilpailu!$B$5</f>
        <v>40019</v>
      </c>
      <c r="B17" s="56" t="str">
        <f>Kilpailu!$B$4</f>
        <v>Forssa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DIAMOND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INVERTED TRIANGLE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HOVERING “M”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ROLL REVERSAL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DOUBLE ROLLING STALL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COBRA ROLL WITH HALF ROLLS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>FLIPPING PULLBACK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>CUBAN EIGHT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>PUSH OVER WITH 360º PIROUETTE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>AUTOROTATION WITH 180º TURN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85</v>
      </c>
      <c r="D31" s="46"/>
      <c r="E31" s="43" t="s">
        <v>89</v>
      </c>
    </row>
    <row r="32" spans="1:5" ht="17.25">
      <c r="A32" s="55">
        <f>Kilpailu!$B$5</f>
        <v>40019</v>
      </c>
      <c r="B32" s="56" t="str">
        <f>Kilpailu!$B$4</f>
        <v>Forssa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DIAMOND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INVERTED TRIANGLE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HOVERING “M”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ROLL REVERSAL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DOUBLE ROLLING STALL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COBRA ROLL WITH HALF ROLLS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>FLIPPING PULLBACK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>CUBAN EIGHT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>PUSH OVER WITH 360º PIROUETTE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>AUTOROTATION WITH 180º TURN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2009-07-25T18:46:19Z</dcterms:modified>
</cp:coreProperties>
</file>